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unes/Documents/Poweffort/1.New Powesport/Email Marketing/"/>
    </mc:Choice>
  </mc:AlternateContent>
  <xr:revisionPtr revIDLastSave="0" documentId="13_ncr:1_{E69F1FFC-73EE-DC4D-9CE0-0354D71CBFA6}" xr6:coauthVersionLast="47" xr6:coauthVersionMax="47" xr10:uidLastSave="{00000000-0000-0000-0000-000000000000}"/>
  <workbookProtection workbookAlgorithmName="SHA-512" workbookHashValue="vM0uu25t1yJe1Yl7hC3c6JCrH1GDdhrDGZsVbrH+nv+fckrjfNULIFIM+zJ0qfgXFzU7KUptEIQMpQ7pmmctHA==" workbookSaltValue="aJpcOlDcYlDWTvsQyulznw==" workbookSpinCount="100000" lockStructure="1"/>
  <bookViews>
    <workbookView xWindow="0" yWindow="500" windowWidth="35840" windowHeight="20240" xr2:uid="{C0F3F51F-0345-DC4A-89E6-985C19373088}"/>
  </bookViews>
  <sheets>
    <sheet name="Cuestionario" sheetId="2" r:id="rId1"/>
    <sheet name="Perfil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" l="1"/>
  <c r="B35" i="2"/>
  <c r="D23" i="1"/>
  <c r="B39" i="2" s="1"/>
  <c r="D22" i="1"/>
  <c r="D21" i="1"/>
  <c r="D20" i="1"/>
  <c r="D19" i="1"/>
  <c r="D18" i="1"/>
  <c r="B34" i="2" s="1"/>
  <c r="B37" i="2" l="1"/>
  <c r="L37" i="2" s="1"/>
  <c r="B38" i="2"/>
</calcChain>
</file>

<file path=xl/sharedStrings.xml><?xml version="1.0" encoding="utf-8"?>
<sst xmlns="http://schemas.openxmlformats.org/spreadsheetml/2006/main" count="40" uniqueCount="34">
  <si>
    <t>FISIOTERAPIA</t>
  </si>
  <si>
    <t>¿EN QUÉ ME CENTRO?</t>
  </si>
  <si>
    <t>MUSCULACIÓN ESTÉTICA</t>
  </si>
  <si>
    <t>ENTRENAMIENTO METABÓLICO</t>
  </si>
  <si>
    <t>VALOR</t>
  </si>
  <si>
    <t>SI</t>
  </si>
  <si>
    <t>NO</t>
  </si>
  <si>
    <t>¿Sientes dolor en algun lugar de tu cuerpo al hacer vida normal?</t>
  </si>
  <si>
    <t>DOLOR</t>
  </si>
  <si>
    <t>LESIONES</t>
  </si>
  <si>
    <t>SI/NO</t>
  </si>
  <si>
    <t>¿Sueles ir al gimnasio?</t>
  </si>
  <si>
    <t>MUSCULACIÓN FUNCIONAL</t>
  </si>
  <si>
    <t>SELECCIONA EN EL DESPLEGABLE DE CADA CASILLA, UNA DE LAS DOS POSIBLES RESPUESTAS</t>
  </si>
  <si>
    <t>¿Sientes dolor al hacer ejercicio?</t>
  </si>
  <si>
    <t>Si alguna vez has tenido una lesión, ¿has hecho un proceso de recuperación después del alta médica?</t>
  </si>
  <si>
    <t>READAPTACIÓN / VUELTA A LA ACTIVIDAD</t>
  </si>
  <si>
    <t>¿Conoces y tienes en cuenta las lesiones más comunes de tu trabajo o tu actividad deportiva?</t>
  </si>
  <si>
    <t>¿Tienes un plan específico para preparar a tus musculos y articulaciones para tu día a día?</t>
  </si>
  <si>
    <t>RECOMENDACIONES GENERALES:</t>
  </si>
  <si>
    <t>MOVILIDAD</t>
  </si>
  <si>
    <t>MUSCULACIÓN</t>
  </si>
  <si>
    <t>¿Practicas algún deporte?</t>
  </si>
  <si>
    <t>¿Haces algún deporte que requiera de altos rangos de movilidad articular?</t>
  </si>
  <si>
    <t>¿Te sientes identificado con la expresión "Ser más rígido que un tronco"?</t>
  </si>
  <si>
    <t>¿Sabes que articulaciones tienen tendencia a perder movilidad y así aumentar la probabilidad de lesionarte?</t>
  </si>
  <si>
    <t>En caso de no tener dolor al hacer deporte, ¿lo sientes al enfriarte o al día siguiente?</t>
  </si>
  <si>
    <t>Practiques o no un deporte, ¿esta el entrenamiento de la fuerza entre tus prioridades?</t>
  </si>
  <si>
    <t>¿Crees que necesitas trabajar cardiovascularmente para mejorar tu composición corporal o bajar de peso?</t>
  </si>
  <si>
    <t>Una vez hayas respondido a todas las preguntas de cada bloque, te aparecerán una serie</t>
  </si>
  <si>
    <t>de recomendaciones generales en la parte inferior del cuadro.</t>
  </si>
  <si>
    <t>¿Tienes como objetivo el aumento de masa muscular, por encima de cualquier otro, en tu actividad física?</t>
  </si>
  <si>
    <t>¿Te gustan y practicas los deportes de resistencia como el running, la bicibleta o el triatlón?</t>
  </si>
  <si>
    <t>Si no es así, en aquello que te gusta hacer, ¿tiene importancia el aspecto de la resistencia?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</si>
</sst>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4" borderId="0" xfId="0" applyFill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Perfil!$C$18:$C$23</c:f>
              <c:strCache>
                <c:ptCount val="6"/>
                <c:pt idx="0">
                  <c:v>FISIOTERAPIA</c:v>
                </c:pt>
                <c:pt idx="1">
                  <c:v>READAPTACIÓN / VUELTA A LA ACTIVIDAD</c:v>
                </c:pt>
                <c:pt idx="2">
                  <c:v>ENTRENAMIENTO METABÓLICO</c:v>
                </c:pt>
                <c:pt idx="3">
                  <c:v>MUSCULACIÓN ESTÉTICA</c:v>
                </c:pt>
                <c:pt idx="4">
                  <c:v>MUSCULACIÓN FUNCIONAL</c:v>
                </c:pt>
                <c:pt idx="5">
                  <c:v>MOVILIDAD</c:v>
                </c:pt>
              </c:strCache>
            </c:strRef>
          </c:cat>
          <c:val>
            <c:numRef>
              <c:f>Perfil!$D$18:$D$23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9-B04B-B54D-E66492787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772800"/>
        <c:axId val="369667600"/>
      </c:radarChart>
      <c:catAx>
        <c:axId val="36977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9667600"/>
        <c:crosses val="autoZero"/>
        <c:auto val="1"/>
        <c:lblAlgn val="ctr"/>
        <c:lblOffset val="100"/>
        <c:noMultiLvlLbl val="0"/>
      </c:catAx>
      <c:valAx>
        <c:axId val="36966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977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5</xdr:row>
      <xdr:rowOff>25400</xdr:rowOff>
    </xdr:from>
    <xdr:to>
      <xdr:col>12</xdr:col>
      <xdr:colOff>482600</xdr:colOff>
      <xdr:row>29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68613F-0489-57DD-9864-A191A17F5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165100</xdr:colOff>
      <xdr:row>0</xdr:row>
      <xdr:rowOff>152400</xdr:rowOff>
    </xdr:from>
    <xdr:to>
      <xdr:col>11</xdr:col>
      <xdr:colOff>228600</xdr:colOff>
      <xdr:row>4</xdr:row>
      <xdr:rowOff>88900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5D7D52-5B08-9E92-9279-0BCF42DD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9600" y="152400"/>
          <a:ext cx="501650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23D9-7377-A746-AF1D-67E0FEE02FDA}">
  <dimension ref="A1:N40"/>
  <sheetViews>
    <sheetView showGridLines="0" tabSelected="1" zoomScale="125" zoomScaleNormal="125" workbookViewId="0">
      <selection activeCell="C14" sqref="C14"/>
    </sheetView>
  </sheetViews>
  <sheetFormatPr baseColWidth="10" defaultRowHeight="16" x14ac:dyDescent="0.2"/>
  <cols>
    <col min="1" max="1" width="3.1640625" customWidth="1"/>
    <col min="2" max="2" width="91.83203125" customWidth="1"/>
    <col min="3" max="3" width="5.83203125" style="3" customWidth="1"/>
    <col min="14" max="14" width="3.1640625" customWidth="1"/>
  </cols>
  <sheetData>
    <row r="1" spans="1:14" x14ac:dyDescent="0.2">
      <c r="A1" s="1"/>
      <c r="B1" s="1"/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" customHeight="1" x14ac:dyDescent="0.2">
      <c r="A2" s="1"/>
      <c r="B2" s="6" t="s">
        <v>13</v>
      </c>
      <c r="C2" s="7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" customHeight="1" x14ac:dyDescent="0.2">
      <c r="A3" s="1"/>
      <c r="B3" s="6"/>
      <c r="C3" s="7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6" customHeight="1" x14ac:dyDescent="0.2">
      <c r="A4" s="1"/>
      <c r="B4" s="6" t="s">
        <v>29</v>
      </c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6" customHeight="1" x14ac:dyDescent="0.2">
      <c r="A5" s="1"/>
      <c r="B5" s="6" t="s">
        <v>30</v>
      </c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">
      <c r="A6" s="1"/>
      <c r="B6" s="2" t="s">
        <v>8</v>
      </c>
      <c r="C6" s="5" t="s">
        <v>10</v>
      </c>
      <c r="D6" s="1"/>
      <c r="M6" s="1"/>
      <c r="N6" s="1"/>
    </row>
    <row r="7" spans="1:14" x14ac:dyDescent="0.2">
      <c r="A7" s="1"/>
      <c r="B7" t="s">
        <v>7</v>
      </c>
      <c r="C7" s="8"/>
      <c r="D7" s="1"/>
      <c r="M7" s="1"/>
      <c r="N7" s="1"/>
    </row>
    <row r="8" spans="1:14" x14ac:dyDescent="0.2">
      <c r="A8" s="1"/>
      <c r="B8" t="s">
        <v>14</v>
      </c>
      <c r="C8" s="8"/>
      <c r="D8" s="1"/>
      <c r="M8" s="1"/>
      <c r="N8" s="1"/>
    </row>
    <row r="9" spans="1:14" x14ac:dyDescent="0.2">
      <c r="A9" s="1"/>
      <c r="B9" t="s">
        <v>26</v>
      </c>
      <c r="C9" s="8"/>
      <c r="D9" s="1"/>
      <c r="M9" s="1"/>
      <c r="N9" s="1"/>
    </row>
    <row r="10" spans="1:14" x14ac:dyDescent="0.2">
      <c r="A10" s="1"/>
      <c r="B10" s="1"/>
      <c r="C10" s="4"/>
      <c r="D10" s="1"/>
      <c r="M10" s="1"/>
      <c r="N10" s="1"/>
    </row>
    <row r="11" spans="1:14" x14ac:dyDescent="0.2">
      <c r="A11" s="1"/>
      <c r="B11" s="2" t="s">
        <v>9</v>
      </c>
      <c r="C11" s="5" t="s">
        <v>10</v>
      </c>
      <c r="D11" s="1"/>
      <c r="M11" s="1"/>
      <c r="N11" s="1"/>
    </row>
    <row r="12" spans="1:14" x14ac:dyDescent="0.2">
      <c r="A12" s="1"/>
      <c r="B12" t="s">
        <v>15</v>
      </c>
      <c r="C12" s="8"/>
      <c r="D12" s="1"/>
      <c r="M12" s="1"/>
      <c r="N12" s="1"/>
    </row>
    <row r="13" spans="1:14" x14ac:dyDescent="0.2">
      <c r="A13" s="1"/>
      <c r="B13" t="s">
        <v>17</v>
      </c>
      <c r="C13" s="8"/>
      <c r="D13" s="1"/>
      <c r="M13" s="1"/>
      <c r="N13" s="1"/>
    </row>
    <row r="14" spans="1:14" x14ac:dyDescent="0.2">
      <c r="A14" s="1"/>
      <c r="B14" t="s">
        <v>18</v>
      </c>
      <c r="C14" s="8"/>
      <c r="D14" s="1"/>
      <c r="M14" s="1"/>
      <c r="N14" s="1"/>
    </row>
    <row r="15" spans="1:14" x14ac:dyDescent="0.2">
      <c r="A15" s="1"/>
      <c r="B15" s="1"/>
      <c r="C15" s="4"/>
      <c r="D15" s="1"/>
      <c r="M15" s="1"/>
      <c r="N15" s="1"/>
    </row>
    <row r="16" spans="1:14" x14ac:dyDescent="0.2">
      <c r="A16" s="1"/>
      <c r="B16" s="2" t="s">
        <v>3</v>
      </c>
      <c r="C16" s="5" t="s">
        <v>10</v>
      </c>
      <c r="D16" s="1"/>
      <c r="M16" s="1"/>
      <c r="N16" s="1"/>
    </row>
    <row r="17" spans="1:14" x14ac:dyDescent="0.2">
      <c r="A17" s="1"/>
      <c r="B17" t="s">
        <v>28</v>
      </c>
      <c r="C17" s="8"/>
      <c r="D17" s="1"/>
      <c r="M17" s="1"/>
      <c r="N17" s="1"/>
    </row>
    <row r="18" spans="1:14" x14ac:dyDescent="0.2">
      <c r="A18" s="1"/>
      <c r="B18" t="s">
        <v>32</v>
      </c>
      <c r="C18" s="8"/>
      <c r="D18" s="1"/>
      <c r="M18" s="1"/>
      <c r="N18" s="1"/>
    </row>
    <row r="19" spans="1:14" x14ac:dyDescent="0.2">
      <c r="A19" s="1"/>
      <c r="B19" t="s">
        <v>33</v>
      </c>
      <c r="C19" s="8"/>
      <c r="D19" s="1"/>
      <c r="M19" s="1"/>
      <c r="N19" s="1"/>
    </row>
    <row r="20" spans="1:14" x14ac:dyDescent="0.2">
      <c r="A20" s="1"/>
      <c r="B20" s="1"/>
      <c r="C20" s="4"/>
      <c r="D20" s="1"/>
      <c r="M20" s="1"/>
      <c r="N20" s="1"/>
    </row>
    <row r="21" spans="1:14" x14ac:dyDescent="0.2">
      <c r="A21" s="1"/>
      <c r="B21" s="2" t="s">
        <v>21</v>
      </c>
      <c r="C21" s="5" t="s">
        <v>10</v>
      </c>
      <c r="D21" s="1"/>
      <c r="M21" s="1"/>
      <c r="N21" s="1"/>
    </row>
    <row r="22" spans="1:14" x14ac:dyDescent="0.2">
      <c r="A22" s="1"/>
      <c r="B22" t="s">
        <v>11</v>
      </c>
      <c r="C22" s="8"/>
      <c r="D22" s="1"/>
      <c r="M22" s="1"/>
      <c r="N22" s="1"/>
    </row>
    <row r="23" spans="1:14" x14ac:dyDescent="0.2">
      <c r="A23" s="1"/>
      <c r="B23" t="s">
        <v>31</v>
      </c>
      <c r="C23" s="8"/>
      <c r="D23" s="1"/>
      <c r="M23" s="1"/>
      <c r="N23" s="1"/>
    </row>
    <row r="24" spans="1:14" x14ac:dyDescent="0.2">
      <c r="A24" s="1"/>
      <c r="B24" t="s">
        <v>22</v>
      </c>
      <c r="C24" s="8"/>
      <c r="D24" s="1"/>
      <c r="M24" s="1"/>
      <c r="N24" s="1"/>
    </row>
    <row r="25" spans="1:14" x14ac:dyDescent="0.2">
      <c r="A25" s="1"/>
      <c r="B25" t="s">
        <v>27</v>
      </c>
      <c r="C25" s="8"/>
      <c r="D25" s="1"/>
      <c r="M25" s="1"/>
      <c r="N25" s="1"/>
    </row>
    <row r="26" spans="1:14" x14ac:dyDescent="0.2">
      <c r="A26" s="1"/>
      <c r="B26" s="1"/>
      <c r="C26" s="4"/>
      <c r="D26" s="1"/>
      <c r="M26" s="1"/>
      <c r="N26" s="1"/>
    </row>
    <row r="27" spans="1:14" x14ac:dyDescent="0.2">
      <c r="A27" s="1"/>
      <c r="B27" s="2" t="s">
        <v>20</v>
      </c>
      <c r="C27" s="5" t="s">
        <v>10</v>
      </c>
      <c r="D27" s="1"/>
      <c r="M27" s="1"/>
      <c r="N27" s="1"/>
    </row>
    <row r="28" spans="1:14" x14ac:dyDescent="0.2">
      <c r="A28" s="1"/>
      <c r="B28" t="s">
        <v>23</v>
      </c>
      <c r="C28" s="8"/>
      <c r="D28" s="1"/>
      <c r="M28" s="1"/>
      <c r="N28" s="1"/>
    </row>
    <row r="29" spans="1:14" x14ac:dyDescent="0.2">
      <c r="A29" s="1"/>
      <c r="B29" t="s">
        <v>24</v>
      </c>
      <c r="C29" s="8"/>
      <c r="D29" s="1"/>
      <c r="M29" s="1"/>
      <c r="N29" s="1"/>
    </row>
    <row r="30" spans="1:14" x14ac:dyDescent="0.2">
      <c r="A30" s="1"/>
      <c r="B30" t="s">
        <v>25</v>
      </c>
      <c r="C30" s="8"/>
      <c r="D30" s="1"/>
      <c r="M30" s="1"/>
      <c r="N30" s="1"/>
    </row>
    <row r="31" spans="1:14" x14ac:dyDescent="0.2">
      <c r="A31" s="1"/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">
      <c r="A32" s="1"/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2"/>
      <c r="B33" s="2" t="s">
        <v>19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">
      <c r="A34" s="1"/>
      <c r="B34" t="str">
        <f>IF(OR(C7="",C8="",C9=""),"DOLOR:",IF(Perfil!D18&gt;0,"DOLOR: Tener dolor en tu día a día, al hacer ejercicio o incluso al día siguiente de haberlo practicado, no es normal. Deberías visitar un fisioterapeuta especializado. Casi siempre va a peor.","DOLOR: Parece ser que no tienes molestias, vigila este aspecto con atención, y si ves que aparece algún dolor, visita un fisioterapeuta especializado."))</f>
        <v>DOLOR:</v>
      </c>
      <c r="N34" s="1"/>
    </row>
    <row r="35" spans="1:14" x14ac:dyDescent="0.2">
      <c r="A35" s="1"/>
      <c r="B35" t="str">
        <f>IF(OR(C12="",C13="",C14=""),"LESIONES:",IF(Perfil!D19=10,"LESIONES: El factor más importante a tener en cuenta para lesionarse, es haber tenido antes esa lesión, debes trabajar para evitar recaidas.",IF(Perfil!D19=7,"LESIONES: Conocer los riesgos que implican tu actividad laboral o deportiva, y orientar tu trabajo a evitarlos, te ayudará a mejorar tu estado físico de manera segura.",IF(Perfil!D19=5,"LESIONES: La repetición es lesiva, sea en un puesto de trabajo o en una actividad deportiva, es muy interesante tener un plan específico para atacar los puntos débiles que estás generando a través del estrés en tus tejidos.",IF(Perfil!D19&lt;5,"LESIONES: Parece ser que lo tienes todo bajo control, no bajes la guardia e intenta entrenar para mantener a ralla los factores de riesgo de tu actividad laboral y deportiva.")))))</f>
        <v>LESIONES:</v>
      </c>
      <c r="N35" s="1"/>
    </row>
    <row r="36" spans="1:14" x14ac:dyDescent="0.2">
      <c r="A36" s="1"/>
      <c r="B36" t="str">
        <f>IF(OR(C17="",C18="",C19=""),"METABÓLICO:",IF(Perfil!D20=0,"METABÓLICO: Aunque consideres el entrenamiento de resistencia poco importante, debes asegurarte de que tu corazón trabaja, así que deberás buscar la alta intensidad en otro tipo de ejercicio.",IF(C17="SI","METABÓLICO: Cuidado con el entrenamiento de resistencia, sobre todo si tienes sobrepeso. Debes estar muscularmente preparado/a, ya sea para mejorar tu composición o para mejorar en un deporte. Pide consejo a un profesional.",IF(Perfil!D20&gt;2,"METABÓLICO: Si haces deporte deberás adecuar tu entrenamiento a las necesidades metabólicas que te pida, para ello debes conocer las características de tu deporte. En caso de que, además, quieras bajar de peso, debes conseguir déficit calórico.",""))))</f>
        <v>METABÓLICO:</v>
      </c>
      <c r="N36" s="1"/>
    </row>
    <row r="37" spans="1:14" x14ac:dyDescent="0.2">
      <c r="A37" s="1"/>
      <c r="B37" t="str">
        <f>IF(OR(C22="",C23=""),"MUSCULACIÓN ESTÉTICA:",IF(AND(Perfil!D21=10,Perfil!D22=10),"MUSCULACIÓN ESTÉTICA: Si practicas un deporte, la fatiga que va a provocar, va a afectar a tu capacidad de llegar a volumenes altos y a trabajar tus músculos como deberías.",IF(Perfil!D21=10,"MUSCULACIÓN ESTÉTICA: Creo que tienes muy clara la razón por la que vas al gimnasio. Solo quiero decirte que tengas cuidado con los volúmenes y los desequilibrios musculares. Te aseguro que más no es mejor.",IF(AND(Perfil!D21=5,Cuestionario!C22="SI",Cuestionario!C23="NO"),"MUSCULACIÓN ESTÉTICA: Entiendo que vas al gimnasio por salud, ocio o rendimiento. Tanto si estás en sala de musculación como en actividades dirigidas, debes mantenerte compensado a nivel muscular para no hacerte daño.",IF(AND(Perfil!D21=5,Cuestionario!C22="NO",Cuestionario!C23="SI"),"MUSCULACIÓN ESTÉTICA: Puede que hagas calistenia o que trabajes en casa. En cualquier caso es importante que vigiles tu equilibrio muscular, y ese trabajo puede afectar a otras actividades deportivas.","MUSCULACIÓN ESTÉTICA: Veo que no está entre tus prioridades, pero cuidado, no hacer músculo puede ser más importante que solo el aspecto estético. Mucho más de lo que se cree.")))))</f>
        <v>MUSCULACIÓN ESTÉTICA:</v>
      </c>
      <c r="L37" s="9" t="str">
        <f>IF(B37="MUSCULACIÓN ESTÉTICA: Si practicas un deporte, la fatiga que va a provocar, va a afectar a tu capacidad de llegar a volumenes altos y a trabajar tus músculos como deberías.","ATENCIÓN","")</f>
        <v/>
      </c>
      <c r="M37" s="9"/>
      <c r="N37" s="1"/>
    </row>
    <row r="38" spans="1:14" x14ac:dyDescent="0.2">
      <c r="A38" s="1"/>
      <c r="B38" t="str">
        <f>IF(OR(C23="",C24=""),"MUSCULACIÓN FUNCIONAL",IF(AND(Perfil!D21=10,Perfil!D22=10),"MUSCULACIÓN FUNCIONAL: Si practicas un deporte, el trabajo que hagas en el gimnasio para muscular de manera estética, va a afectar tanto a nivel de rendimiento como en cuanto a lesiones.",IF(Perfil!D22=10,"MUSCULACIÓN FUNCIONAL: En el momento en el que practicas un deporte, aunque sea a nivel social, te expones a los riesgos que implica. Debes tener en cuenta sus características y prepararte para no hacerte daño.",IF(Perfil!D22=5,"MUSCULACIÓN FUNCIONAL: No te asustes por la palabra musculación, no es sinónimo de culturista. El músculo, bien trabajado, te hace vivir mejor,verte más atractivo y  vivir más.","MUSCULACIÓN FUNCIONAL: El entrenamiento de fuerza es, posiblemente el más importante de todos. La fuerza que seas capaz de generar y el músculo que tengas, determinan tu salud, tu aspecto y tu esperanza de vida."))))</f>
        <v>MUSCULACIÓN FUNCIONAL</v>
      </c>
      <c r="L38" s="9"/>
      <c r="M38" s="9"/>
      <c r="N38" s="1"/>
    </row>
    <row r="39" spans="1:14" x14ac:dyDescent="0.2">
      <c r="A39" s="1"/>
      <c r="B39" t="str">
        <f>IF(OR(C28="",C29="",C30=""),"MOVILIDAD:",IF(Perfil!D23=3,"MOVILIDAD: Parece que te preocupas por tu salud articular. Genial, vas por el buen camino. No olvides la masa muscular.",IF(Perfil!D23=5,"MOVILIDAD: Aunque no te consideres una persona 'tronca', debes saber que hay articulaciones que tienen tendencia a perder movilidad, y ese es un factor de riesgo importante para provocar lesiones.",IF(Perfil!D23=7,"MOVILIDAD: Si ya te das cuenta tú mismo, es que en este aspecto tienes un problema que debes atacar. La falta de movilidad genera muchos problemas físicos a medio y largo plazo.","MOVILIDAD: Entiendo que, si haces un deporte donde esta capacidad es importante, la estarás trabajando de manera sistemática. En caso contrario, es importante que lo hagas."))))</f>
        <v>MOVILIDAD:</v>
      </c>
      <c r="N39" s="1"/>
    </row>
    <row r="40" spans="1:14" x14ac:dyDescent="0.2">
      <c r="A40" s="1"/>
      <c r="B40" s="1"/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sheetProtection algorithmName="SHA-512" hashValue="ytNTtbtqEx1LVso9bAFxeKWBBsnov0fTw+PHVv8PGhkfbeAdjEZP4dQbM+LtddjP/aRfYhHT+cBNNmkAbf+bOw==" saltValue="levSyOoDxW93OykZrq1Wtg==" spinCount="100000" sheet="1" selectLockedCells="1"/>
  <mergeCells count="1">
    <mergeCell ref="L37:M38"/>
  </mergeCells>
  <conditionalFormatting sqref="B37:K38">
    <cfRule type="expression" dxfId="0" priority="1">
      <formula>$L$37="ATENCIÓN"</formula>
    </cfRule>
  </conditionalFormatting>
  <dataValidations count="2">
    <dataValidation type="list" allowBlank="1" showInputMessage="1" showErrorMessage="1" sqref="C10" xr:uid="{5AA30562-66B2-3A41-A51E-D0366FF28A4F}">
      <formula1>$C$2:$C$5</formula1>
    </dataValidation>
    <dataValidation type="list" allowBlank="1" showInputMessage="1" showErrorMessage="1" sqref="C7:C9 C12:C14 C17:C19 C22:C25 C28:C30" xr:uid="{27BB33B7-7E1B-4A42-99E3-8AAE2F8BF6D6}">
      <formula1>$C$2:$C$3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DDEF-793F-E349-8AA4-9984902C09CD}">
  <dimension ref="C17:D23"/>
  <sheetViews>
    <sheetView topLeftCell="A7" workbookViewId="0">
      <selection activeCell="E46" sqref="E46"/>
    </sheetView>
  </sheetViews>
  <sheetFormatPr baseColWidth="10" defaultRowHeight="16" x14ac:dyDescent="0.2"/>
  <cols>
    <col min="3" max="3" width="29.6640625" bestFit="1" customWidth="1"/>
  </cols>
  <sheetData>
    <row r="17" spans="3:4" x14ac:dyDescent="0.2">
      <c r="C17" t="s">
        <v>1</v>
      </c>
      <c r="D17" t="s">
        <v>4</v>
      </c>
    </row>
    <row r="18" spans="3:4" x14ac:dyDescent="0.2">
      <c r="C18" t="s">
        <v>0</v>
      </c>
      <c r="D18">
        <f>IF(Cuestionario!C7="SI",10,IF(Cuestionario!C8="SI",7,IF(Cuestionario!C9="SI",5,0)))</f>
        <v>0</v>
      </c>
    </row>
    <row r="19" spans="3:4" x14ac:dyDescent="0.2">
      <c r="C19" t="s">
        <v>16</v>
      </c>
      <c r="D19">
        <f>IF(Cuestionario!C12="NO",10,IF(Cuestionario!C13="NO",7,IF(Cuestionario!C14="NO",5,0)))</f>
        <v>0</v>
      </c>
    </row>
    <row r="20" spans="3:4" x14ac:dyDescent="0.2">
      <c r="C20" t="s">
        <v>3</v>
      </c>
      <c r="D20" t="e">
        <f>IF(Cuestionario!C17="","",IF(Cuestionario!C17="SI",3,0))+IF(Cuestionario!C18="","",IF(Cuestionario!C18="SI",3,0))+IF(Cuestionario!C19="","",IF(Cuestionario!C19="SI",3,0))</f>
        <v>#VALUE!</v>
      </c>
    </row>
    <row r="21" spans="3:4" x14ac:dyDescent="0.2">
      <c r="C21" t="s">
        <v>2</v>
      </c>
      <c r="D21" t="str">
        <f>IF(OR(Cuestionario!C22="",Cuestionario!C23=""),"",IF(Cuestionario!C22="SI",5,0)+IF(Cuestionario!C23="SI",5,0))</f>
        <v/>
      </c>
    </row>
    <row r="22" spans="3:4" x14ac:dyDescent="0.2">
      <c r="C22" t="s">
        <v>12</v>
      </c>
      <c r="D22" t="str">
        <f>IF(OR(Cuestionario!C24="",Cuestionario!C25=""),"",IF(Cuestionario!C24="SI",10,IF(Cuestionario!C25="SI",5,0)))</f>
        <v/>
      </c>
    </row>
    <row r="23" spans="3:4" x14ac:dyDescent="0.2">
      <c r="C23" t="s">
        <v>20</v>
      </c>
      <c r="D23" t="str">
        <f>IF(OR(Cuestionario!C28="",Cuestionario!C29="",Cuestionario!C30=""),"",IF(Cuestionario!C28="SI",10,IF(Cuestionario!C29="SI",7,IF(Cuestionario!C30="NO",5,3))))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Cuestionario</vt:lpstr>
      <vt:lpstr>Perfil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funes</dc:creator>
  <cp:lastModifiedBy>alex funes</cp:lastModifiedBy>
  <dcterms:created xsi:type="dcterms:W3CDTF">2023-08-28T23:01:53Z</dcterms:created>
  <dcterms:modified xsi:type="dcterms:W3CDTF">2023-09-05T14:07:36Z</dcterms:modified>
</cp:coreProperties>
</file>