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wor" sheetId="1" r:id="rId4"/>
  </sheets>
  <definedNames/>
  <calcPr/>
</workbook>
</file>

<file path=xl/sharedStrings.xml><?xml version="1.0" encoding="utf-8"?>
<sst xmlns="http://schemas.openxmlformats.org/spreadsheetml/2006/main" count="63" uniqueCount="38">
  <si>
    <t xml:space="preserve"> </t>
  </si>
  <si>
    <t>Roczne zużycie</t>
  </si>
  <si>
    <t xml:space="preserve">KALKULATOR  OSZCZĘDNOŚCI  po wymianie oświetlenia
</t>
  </si>
  <si>
    <t>Data</t>
  </si>
  <si>
    <t>Oświetlenie aktualne</t>
  </si>
  <si>
    <t>Rodzaj oprawy</t>
  </si>
  <si>
    <t>Moc lampy (W)</t>
  </si>
  <si>
    <t>Ilość szt.</t>
  </si>
  <si>
    <t>Czas h/dobę</t>
  </si>
  <si>
    <t>Dni w tygodniu</t>
  </si>
  <si>
    <t>Zużycie energii</t>
  </si>
  <si>
    <t>(wpisz)</t>
  </si>
  <si>
    <t>KWh/ miesięc</t>
  </si>
  <si>
    <t>KWh/ rok</t>
  </si>
  <si>
    <t>świetlówka LED</t>
  </si>
  <si>
    <t>rastrowa</t>
  </si>
  <si>
    <t>żarowa</t>
  </si>
  <si>
    <t>Suma</t>
  </si>
  <si>
    <t>Oświetlenie LEDing</t>
  </si>
  <si>
    <t>Rodzaj wybierz</t>
  </si>
  <si>
    <t>Wyliczenie</t>
  </si>
  <si>
    <t>Cena zakupu</t>
  </si>
  <si>
    <t>Wartość zakupu</t>
  </si>
  <si>
    <t>PLN                  (wpisz)</t>
  </si>
  <si>
    <t>PLN</t>
  </si>
  <si>
    <t>plato ultra</t>
  </si>
  <si>
    <t>plafoniera</t>
  </si>
  <si>
    <t>Cena 1 kWh (netto)</t>
  </si>
  <si>
    <t>stare oświetlenie</t>
  </si>
  <si>
    <t>oświetlenie LEDing</t>
  </si>
  <si>
    <t>Oszczędności</t>
  </si>
  <si>
    <t>Finansowanie z 50% oszczędności</t>
  </si>
  <si>
    <t>Koszt miesięczny</t>
  </si>
  <si>
    <t>Koszt roczny</t>
  </si>
  <si>
    <t>Koszt w okresie gwarancji  - 3 lat</t>
  </si>
  <si>
    <t>36 rat po</t>
  </si>
  <si>
    <t>Oszczędności 
w okresie 3 lat</t>
  </si>
  <si>
    <t>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</si>
</sst>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zł-415]"/>
    <numFmt numFmtId="165" formatCode="#,##0.00&quot;zł&quot;"/>
  </numFmts>
  <fonts count="20">
    <font>
      <sz val="10.0"/>
      <color rgb="FF000000"/>
      <name val="Arial"/>
      <scheme val="minor"/>
    </font>
    <font>
      <b/>
      <sz val="18.0"/>
      <color rgb="FF000000"/>
      <name val="Trebuchet MS"/>
    </font>
    <font>
      <sz val="11.0"/>
      <color rgb="FFFFFFFF"/>
      <name val="Cambria"/>
    </font>
    <font>
      <sz val="11.0"/>
      <color rgb="FF000000"/>
      <name val="Cambria"/>
    </font>
    <font>
      <b/>
      <sz val="12.0"/>
      <color rgb="FF000000"/>
      <name val="Cambria"/>
    </font>
    <font>
      <sz val="11.0"/>
      <color theme="1"/>
      <name val="Cambria"/>
    </font>
    <font>
      <b/>
      <sz val="14.0"/>
      <color theme="1"/>
      <name val="Trebuchet MS"/>
    </font>
    <font/>
    <font>
      <b/>
      <sz val="11.0"/>
      <color theme="1"/>
      <name val="Trebuchet MS"/>
    </font>
    <font>
      <b/>
      <sz val="8.0"/>
      <color theme="1"/>
      <name val="Trebuchet MS"/>
    </font>
    <font>
      <sz val="11.0"/>
      <color rgb="FF000000"/>
      <name val="Trebuchet MS"/>
    </font>
    <font>
      <b/>
      <sz val="11.0"/>
      <color rgb="FF000000"/>
      <name val="Trebuchet MS"/>
    </font>
    <font>
      <b/>
      <sz val="11.0"/>
      <color rgb="FF000000"/>
      <name val="Cambria"/>
    </font>
    <font>
      <b/>
      <sz val="12.0"/>
      <color theme="1"/>
      <name val="Trebuchet MS"/>
    </font>
    <font>
      <sz val="11.0"/>
      <color rgb="FF000000"/>
      <name val="Times New Roman"/>
    </font>
    <font>
      <color theme="1"/>
      <name val="Arial"/>
      <scheme val="minor"/>
    </font>
    <font>
      <b/>
      <color theme="1"/>
      <name val="Arial"/>
      <scheme val="minor"/>
    </font>
    <font>
      <b/>
      <color rgb="FF000000"/>
      <name val="Arial"/>
      <scheme val="minor"/>
    </font>
    <font>
      <b/>
      <sz val="18.0"/>
      <color theme="1"/>
      <name val="Trebuchet MS"/>
    </font>
    <font>
      <b/>
      <sz val="36.0"/>
      <color theme="1"/>
      <name val="Trebuchet MS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2" numFmtId="10" xfId="0" applyAlignment="1" applyFont="1" applyNumberForma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5" numFmtId="0" xfId="0" applyAlignment="1" applyFont="1">
      <alignment horizontal="center" shrinkToFit="0" vertical="bottom" wrapText="0"/>
    </xf>
    <xf borderId="1" fillId="3" fontId="6" numFmtId="0" xfId="0" applyAlignment="1" applyBorder="1" applyFill="1" applyFont="1">
      <alignment horizontal="center" readingOrder="0" shrinkToFit="0" vertical="top" wrapText="0"/>
    </xf>
    <xf borderId="2" fillId="0" fontId="7" numFmtId="0" xfId="0" applyBorder="1" applyFont="1"/>
    <xf borderId="3" fillId="0" fontId="7" numFmtId="0" xfId="0" applyBorder="1" applyFont="1"/>
    <xf borderId="4" fillId="2" fontId="5" numFmtId="0" xfId="0" applyAlignment="1" applyBorder="1" applyFont="1">
      <alignment horizontal="center" shrinkToFit="0" vertical="bottom" wrapText="0"/>
    </xf>
    <xf borderId="5" fillId="0" fontId="7" numFmtId="0" xfId="0" applyBorder="1" applyFont="1"/>
    <xf borderId="6" fillId="4" fontId="8" numFmtId="0" xfId="0" applyAlignment="1" applyBorder="1" applyFill="1" applyFont="1">
      <alignment horizontal="center" shrinkToFit="0" vertical="top" wrapText="0"/>
    </xf>
    <xf borderId="6" fillId="4" fontId="8" numFmtId="0" xfId="0" applyAlignment="1" applyBorder="1" applyFont="1">
      <alignment horizontal="right" readingOrder="0" shrinkToFit="0" vertical="top" wrapText="0"/>
    </xf>
    <xf borderId="6" fillId="5" fontId="9" numFmtId="0" xfId="0" applyAlignment="1" applyBorder="1" applyFill="1" applyFont="1">
      <alignment horizontal="center" shrinkToFit="0" vertical="top" wrapText="0"/>
    </xf>
    <xf borderId="6" fillId="4" fontId="9" numFmtId="0" xfId="0" applyAlignment="1" applyBorder="1" applyFont="1">
      <alignment horizontal="center" readingOrder="0" shrinkToFit="0" vertical="top" wrapText="0"/>
    </xf>
    <xf borderId="6" fillId="5" fontId="8" numFmtId="0" xfId="0" applyAlignment="1" applyBorder="1" applyFont="1">
      <alignment horizontal="left" readingOrder="0" shrinkToFit="0" vertical="top" wrapText="0"/>
    </xf>
    <xf borderId="6" fillId="5" fontId="10" numFmtId="0" xfId="0" applyAlignment="1" applyBorder="1" applyFont="1">
      <alignment horizontal="center" readingOrder="0" shrinkToFit="0" vertical="top" wrapText="0"/>
    </xf>
    <xf borderId="6" fillId="6" fontId="10" numFmtId="4" xfId="0" applyAlignment="1" applyBorder="1" applyFill="1" applyFont="1" applyNumberFormat="1">
      <alignment horizontal="right" shrinkToFit="0" vertical="top" wrapText="0"/>
    </xf>
    <xf borderId="6" fillId="6" fontId="11" numFmtId="4" xfId="0" applyAlignment="1" applyBorder="1" applyFont="1" applyNumberFormat="1">
      <alignment horizontal="right" shrinkToFit="0" vertical="top" wrapText="0"/>
    </xf>
    <xf borderId="6" fillId="5" fontId="8" numFmtId="0" xfId="0" applyAlignment="1" applyBorder="1" applyFont="1">
      <alignment horizontal="left" shrinkToFit="0" vertical="top" wrapText="0"/>
    </xf>
    <xf borderId="6" fillId="5" fontId="5" numFmtId="0" xfId="0" applyAlignment="1" applyBorder="1" applyFont="1">
      <alignment horizontal="left" shrinkToFit="0" vertical="bottom" wrapText="0"/>
    </xf>
    <xf borderId="6" fillId="4" fontId="5" numFmtId="0" xfId="0" applyAlignment="1" applyBorder="1" applyFont="1">
      <alignment horizontal="left" shrinkToFit="0" vertical="bottom" wrapText="0"/>
    </xf>
    <xf borderId="6" fillId="4" fontId="10" numFmtId="0" xfId="0" applyAlignment="1" applyBorder="1" applyFont="1">
      <alignment horizontal="center" shrinkToFit="0" vertical="top" wrapText="0"/>
    </xf>
    <xf borderId="1" fillId="4" fontId="5" numFmtId="0" xfId="0" applyAlignment="1" applyBorder="1" applyFont="1">
      <alignment horizontal="left" shrinkToFit="0" vertical="bottom" wrapText="0"/>
    </xf>
    <xf borderId="7" fillId="0" fontId="5" numFmtId="0" xfId="0" applyAlignment="1" applyBorder="1" applyFont="1">
      <alignment shrinkToFit="0" vertical="bottom" wrapText="0"/>
    </xf>
    <xf borderId="7" fillId="0" fontId="7" numFmtId="0" xfId="0" applyBorder="1" applyFont="1"/>
    <xf borderId="1" fillId="7" fontId="6" numFmtId="0" xfId="0" applyAlignment="1" applyBorder="1" applyFill="1" applyFont="1">
      <alignment horizontal="center" readingOrder="0" shrinkToFit="0" vertical="top" wrapText="0"/>
    </xf>
    <xf borderId="8" fillId="0" fontId="7" numFmtId="0" xfId="0" applyBorder="1" applyFont="1"/>
    <xf borderId="6" fillId="4" fontId="8" numFmtId="0" xfId="0" applyAlignment="1" applyBorder="1" applyFont="1">
      <alignment horizontal="center" readingOrder="0" shrinkToFit="0" vertical="top" wrapText="0"/>
    </xf>
    <xf borderId="6" fillId="4" fontId="9" numFmtId="0" xfId="0" applyAlignment="1" applyBorder="1" applyFont="1">
      <alignment horizontal="center" readingOrder="0" shrinkToFit="0" vertical="top" wrapText="1"/>
    </xf>
    <xf borderId="6" fillId="2" fontId="10" numFmtId="0" xfId="0" applyAlignment="1" applyBorder="1" applyFont="1">
      <alignment horizontal="center" shrinkToFit="0" vertical="top" wrapText="0"/>
    </xf>
    <xf borderId="6" fillId="7" fontId="10" numFmtId="4" xfId="0" applyAlignment="1" applyBorder="1" applyFont="1" applyNumberFormat="1">
      <alignment horizontal="right" shrinkToFit="0" vertical="top" wrapText="0"/>
    </xf>
    <xf borderId="6" fillId="7" fontId="11" numFmtId="4" xfId="0" applyAlignment="1" applyBorder="1" applyFont="1" applyNumberFormat="1">
      <alignment horizontal="right" shrinkToFit="0" vertical="top" wrapText="0"/>
    </xf>
    <xf borderId="6" fillId="5" fontId="3" numFmtId="164" xfId="0" applyAlignment="1" applyBorder="1" applyFont="1" applyNumberFormat="1">
      <alignment readingOrder="0" shrinkToFit="0" vertical="bottom" wrapText="0"/>
    </xf>
    <xf borderId="6" fillId="0" fontId="3" numFmtId="164" xfId="0" applyAlignment="1" applyBorder="1" applyFont="1" applyNumberFormat="1">
      <alignment shrinkToFit="0" vertical="bottom" wrapText="0"/>
    </xf>
    <xf borderId="6" fillId="5" fontId="3" numFmtId="164" xfId="0" applyAlignment="1" applyBorder="1" applyFont="1" applyNumberFormat="1">
      <alignment shrinkToFit="0" vertical="bottom" wrapText="0"/>
    </xf>
    <xf borderId="6" fillId="5" fontId="10" numFmtId="0" xfId="0" applyAlignment="1" applyBorder="1" applyFont="1">
      <alignment horizontal="center" shrinkToFit="0" vertical="top" wrapText="0"/>
    </xf>
    <xf borderId="1" fillId="5" fontId="10" numFmtId="0" xfId="0" applyAlignment="1" applyBorder="1" applyFont="1">
      <alignment horizontal="center" shrinkToFit="0" vertical="top" wrapText="0"/>
    </xf>
    <xf borderId="9" fillId="4" fontId="5" numFmtId="0" xfId="0" applyAlignment="1" applyBorder="1" applyFont="1">
      <alignment horizontal="left" shrinkToFit="0" vertical="bottom" wrapText="0"/>
    </xf>
    <xf borderId="0" fillId="0" fontId="3" numFmtId="164" xfId="0" applyAlignment="1" applyFont="1" applyNumberFormat="1">
      <alignment shrinkToFit="0" vertical="bottom" wrapText="0"/>
    </xf>
    <xf borderId="6" fillId="0" fontId="12" numFmtId="164" xfId="0" applyAlignment="1" applyBorder="1" applyFont="1" applyNumberFormat="1">
      <alignment shrinkToFit="0" vertical="bottom" wrapText="0"/>
    </xf>
    <xf borderId="1" fillId="6" fontId="13" numFmtId="0" xfId="0" applyAlignment="1" applyBorder="1" applyFont="1">
      <alignment horizontal="center" readingOrder="0" shrinkToFit="0" vertical="center" wrapText="1"/>
    </xf>
    <xf borderId="6" fillId="5" fontId="13" numFmtId="165" xfId="0" applyAlignment="1" applyBorder="1" applyFont="1" applyNumberFormat="1">
      <alignment horizontal="center" readingOrder="0" shrinkToFit="0" vertical="center" wrapText="0"/>
    </xf>
    <xf borderId="10" fillId="2" fontId="14" numFmtId="0" xfId="0" applyAlignment="1" applyBorder="1" applyFont="1">
      <alignment horizontal="left" shrinkToFit="0" vertical="bottom" wrapText="0"/>
    </xf>
    <xf borderId="11" fillId="2" fontId="14" numFmtId="0" xfId="0" applyAlignment="1" applyBorder="1" applyFont="1">
      <alignment horizontal="left" shrinkToFit="0" vertical="bottom" wrapText="0"/>
    </xf>
    <xf borderId="12" fillId="2" fontId="5" numFmtId="0" xfId="0" applyAlignment="1" applyBorder="1" applyFont="1">
      <alignment shrinkToFit="0" vertical="bottom" wrapText="1"/>
    </xf>
    <xf borderId="13" fillId="0" fontId="7" numFmtId="0" xfId="0" applyBorder="1" applyFont="1"/>
    <xf borderId="6" fillId="8" fontId="8" numFmtId="0" xfId="0" applyAlignment="1" applyBorder="1" applyFill="1" applyFont="1">
      <alignment horizontal="center" shrinkToFit="0" vertical="top" wrapText="1"/>
    </xf>
    <xf borderId="6" fillId="2" fontId="8" numFmtId="0" xfId="0" applyAlignment="1" applyBorder="1" applyFont="1">
      <alignment horizontal="center" readingOrder="0" shrinkToFit="0" vertical="top" wrapText="1"/>
    </xf>
    <xf borderId="6" fillId="7" fontId="8" numFmtId="0" xfId="0" applyAlignment="1" applyBorder="1" applyFont="1">
      <alignment horizontal="center" readingOrder="0" shrinkToFit="0" vertical="top" wrapText="1"/>
    </xf>
    <xf borderId="0" fillId="6" fontId="1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shrinkToFit="0" vertical="bottom" wrapText="1"/>
    </xf>
    <xf borderId="0" fillId="0" fontId="15" numFmtId="0" xfId="0" applyAlignment="1" applyFont="1">
      <alignment shrinkToFit="0" wrapText="1"/>
    </xf>
    <xf borderId="1" fillId="5" fontId="8" numFmtId="0" xfId="0" applyAlignment="1" applyBorder="1" applyFont="1">
      <alignment horizontal="left" readingOrder="0" shrinkToFit="0" vertical="top" wrapText="0"/>
    </xf>
    <xf borderId="6" fillId="6" fontId="10" numFmtId="164" xfId="0" applyAlignment="1" applyBorder="1" applyFont="1" applyNumberFormat="1">
      <alignment horizontal="center" shrinkToFit="0" vertical="top" wrapText="0"/>
    </xf>
    <xf borderId="6" fillId="2" fontId="10" numFmtId="164" xfId="0" applyAlignment="1" applyBorder="1" applyFont="1" applyNumberFormat="1">
      <alignment horizontal="center" readingOrder="0" shrinkToFit="0" vertical="top" wrapText="0"/>
    </xf>
    <xf borderId="6" fillId="7" fontId="10" numFmtId="164" xfId="0" applyAlignment="1" applyBorder="1" applyFont="1" applyNumberFormat="1">
      <alignment horizontal="center" shrinkToFit="0" vertical="top" wrapText="0"/>
    </xf>
    <xf borderId="0" fillId="7" fontId="16" numFmtId="164" xfId="0" applyFont="1" applyNumberFormat="1"/>
    <xf borderId="0" fillId="6" fontId="17" numFmtId="0" xfId="0" applyAlignment="1" applyFont="1">
      <alignment readingOrder="0"/>
    </xf>
    <xf borderId="6" fillId="7" fontId="17" numFmtId="164" xfId="0" applyBorder="1" applyFont="1" applyNumberFormat="1"/>
    <xf borderId="0" fillId="6" fontId="16" numFmtId="0" xfId="0" applyAlignment="1" applyFont="1">
      <alignment readingOrder="0"/>
    </xf>
    <xf borderId="6" fillId="6" fontId="16" numFmtId="164" xfId="0" applyBorder="1" applyFont="1" applyNumberFormat="1"/>
    <xf borderId="6" fillId="6" fontId="16" numFmtId="0" xfId="0" applyAlignment="1" applyBorder="1" applyFont="1">
      <alignment horizontal="center" readingOrder="0" shrinkToFit="0" wrapText="1"/>
    </xf>
    <xf borderId="1" fillId="7" fontId="18" numFmtId="0" xfId="0" applyAlignment="1" applyBorder="1" applyFont="1">
      <alignment horizontal="center" readingOrder="0" shrinkToFit="0" vertical="center" wrapText="1"/>
    </xf>
    <xf borderId="2" fillId="7" fontId="19" numFmtId="165" xfId="0" applyAlignment="1" applyBorder="1" applyFont="1" applyNumberFormat="1">
      <alignment horizontal="center" shrinkToFit="0" vertical="center" wrapText="0"/>
    </xf>
    <xf borderId="0" fillId="0" fontId="1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914400</xdr:colOff>
      <xdr:row>0</xdr:row>
      <xdr:rowOff>219075</xdr:rowOff>
    </xdr:from>
    <xdr:ext cx="1323975" cy="1295400"/>
    <xdr:pic>
      <xdr:nvPicPr>
        <xdr:cNvPr id="0" name="image1.png" title="Obraz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38"/>
    <col customWidth="1" min="2" max="2" width="26.25"/>
    <col customWidth="1" min="3" max="3" width="14.75"/>
    <col customWidth="1" min="4" max="4" width="14.38"/>
    <col customWidth="1" min="5" max="5" width="16.75"/>
    <col customWidth="1" min="6" max="6" width="16.88"/>
    <col customWidth="1" min="7" max="7" width="15.5"/>
    <col customWidth="1" min="8" max="8" width="14.38"/>
    <col customWidth="1" min="9" max="9" width="15.38"/>
    <col customWidth="1" min="10" max="11" width="8.63"/>
  </cols>
  <sheetData>
    <row r="1" ht="18.0" customHeight="1">
      <c r="A1" s="1" t="s">
        <v>0</v>
      </c>
    </row>
    <row r="2" ht="25.5" customHeight="1">
      <c r="A2" s="2" t="s">
        <v>1</v>
      </c>
      <c r="B2" s="1" t="s">
        <v>2</v>
      </c>
      <c r="H2" s="1"/>
      <c r="I2" s="3"/>
    </row>
    <row r="3" ht="15.75" customHeight="1">
      <c r="A3" s="2"/>
      <c r="B3" s="4" t="str">
        <f>1-(#REF!/B2)</f>
        <v>#REF!</v>
      </c>
      <c r="C3" s="5"/>
      <c r="F3" s="6" t="s">
        <v>3</v>
      </c>
      <c r="G3" s="3"/>
      <c r="H3" s="3"/>
      <c r="I3" s="3"/>
    </row>
    <row r="4" ht="14.25" customHeight="1">
      <c r="C4" s="7"/>
      <c r="G4" s="3"/>
      <c r="H4" s="3"/>
      <c r="I4" s="3"/>
    </row>
    <row r="5" ht="15.75" customHeight="1">
      <c r="A5" s="8" t="s">
        <v>4</v>
      </c>
      <c r="B5" s="9"/>
      <c r="C5" s="9"/>
      <c r="D5" s="9"/>
      <c r="E5" s="9"/>
      <c r="F5" s="9"/>
      <c r="G5" s="10"/>
      <c r="H5" s="3"/>
      <c r="I5" s="3"/>
    </row>
    <row r="6" ht="15.75" customHeight="1">
      <c r="C6" s="11"/>
      <c r="D6" s="12"/>
      <c r="G6" s="2"/>
      <c r="H6" s="2"/>
      <c r="I6" s="2"/>
    </row>
    <row r="7" ht="15.75" customHeight="1">
      <c r="A7" s="13" t="s">
        <v>5</v>
      </c>
      <c r="B7" s="13" t="s">
        <v>6</v>
      </c>
      <c r="C7" s="13" t="s">
        <v>7</v>
      </c>
      <c r="D7" s="13" t="s">
        <v>8</v>
      </c>
      <c r="E7" s="14" t="s">
        <v>9</v>
      </c>
      <c r="F7" s="13" t="s">
        <v>10</v>
      </c>
      <c r="G7" s="13" t="s">
        <v>10</v>
      </c>
      <c r="H7" s="2"/>
      <c r="I7" s="2"/>
    </row>
    <row r="8" ht="15.75" customHeight="1">
      <c r="A8" s="15" t="s">
        <v>11</v>
      </c>
      <c r="B8" s="15" t="s">
        <v>11</v>
      </c>
      <c r="C8" s="15" t="s">
        <v>11</v>
      </c>
      <c r="D8" s="15" t="s">
        <v>11</v>
      </c>
      <c r="E8" s="15" t="s">
        <v>11</v>
      </c>
      <c r="F8" s="16" t="s">
        <v>12</v>
      </c>
      <c r="G8" s="16" t="s">
        <v>13</v>
      </c>
      <c r="H8" s="3"/>
      <c r="I8" s="3"/>
    </row>
    <row r="9" ht="15.75" customHeight="1">
      <c r="A9" s="17" t="s">
        <v>14</v>
      </c>
      <c r="B9" s="18">
        <v>18.0</v>
      </c>
      <c r="C9" s="18">
        <v>100.0</v>
      </c>
      <c r="D9" s="18">
        <v>24.0</v>
      </c>
      <c r="E9" s="18">
        <v>7.0</v>
      </c>
      <c r="F9" s="19">
        <f t="shared" ref="F9:F14" si="1">G9/12</f>
        <v>1310.4</v>
      </c>
      <c r="G9" s="20">
        <f t="shared" ref="G9:G14" si="2">B9*C9*D9*E9*52/1000</f>
        <v>15724.8</v>
      </c>
      <c r="H9" s="3"/>
      <c r="I9" s="3"/>
    </row>
    <row r="10" ht="15.75" customHeight="1">
      <c r="A10" s="21" t="s">
        <v>15</v>
      </c>
      <c r="B10" s="18">
        <v>0.0</v>
      </c>
      <c r="C10" s="18">
        <v>0.0</v>
      </c>
      <c r="D10" s="18">
        <v>0.0</v>
      </c>
      <c r="E10" s="18">
        <v>0.0</v>
      </c>
      <c r="F10" s="19">
        <f t="shared" si="1"/>
        <v>0</v>
      </c>
      <c r="G10" s="20">
        <f t="shared" si="2"/>
        <v>0</v>
      </c>
      <c r="H10" s="3"/>
      <c r="I10" s="3"/>
    </row>
    <row r="11" ht="15.75" customHeight="1">
      <c r="A11" s="21" t="s">
        <v>16</v>
      </c>
      <c r="B11" s="18">
        <v>0.0</v>
      </c>
      <c r="C11" s="18">
        <v>0.0</v>
      </c>
      <c r="D11" s="18">
        <v>0.0</v>
      </c>
      <c r="E11" s="18">
        <v>0.0</v>
      </c>
      <c r="F11" s="19">
        <f t="shared" si="1"/>
        <v>0</v>
      </c>
      <c r="G11" s="20">
        <f t="shared" si="2"/>
        <v>0</v>
      </c>
      <c r="H11" s="3"/>
      <c r="I11" s="3"/>
    </row>
    <row r="12" ht="15.75" customHeight="1">
      <c r="A12" s="22"/>
      <c r="B12" s="22"/>
      <c r="C12" s="22"/>
      <c r="D12" s="18">
        <v>0.0</v>
      </c>
      <c r="E12" s="18">
        <v>0.0</v>
      </c>
      <c r="F12" s="19">
        <f t="shared" si="1"/>
        <v>0</v>
      </c>
      <c r="G12" s="20">
        <f t="shared" si="2"/>
        <v>0</v>
      </c>
      <c r="H12" s="3"/>
      <c r="I12" s="3"/>
    </row>
    <row r="13" ht="15.75" customHeight="1">
      <c r="A13" s="22"/>
      <c r="B13" s="22"/>
      <c r="C13" s="22"/>
      <c r="D13" s="18">
        <v>0.0</v>
      </c>
      <c r="E13" s="18">
        <v>0.0</v>
      </c>
      <c r="F13" s="19">
        <f t="shared" si="1"/>
        <v>0</v>
      </c>
      <c r="G13" s="20">
        <f t="shared" si="2"/>
        <v>0</v>
      </c>
      <c r="H13" s="3"/>
      <c r="I13" s="3"/>
    </row>
    <row r="14" ht="15.75" customHeight="1">
      <c r="A14" s="22"/>
      <c r="B14" s="22"/>
      <c r="C14" s="22"/>
      <c r="D14" s="18">
        <v>0.0</v>
      </c>
      <c r="E14" s="18">
        <v>0.0</v>
      </c>
      <c r="F14" s="19">
        <f t="shared" si="1"/>
        <v>0</v>
      </c>
      <c r="G14" s="20">
        <f t="shared" si="2"/>
        <v>0</v>
      </c>
      <c r="H14" s="3"/>
      <c r="I14" s="3"/>
    </row>
    <row r="15" ht="15.75" customHeight="1">
      <c r="A15" s="13" t="s">
        <v>17</v>
      </c>
      <c r="B15" s="23"/>
      <c r="C15" s="24">
        <f>SUM(C9:C12)</f>
        <v>100</v>
      </c>
      <c r="D15" s="25"/>
      <c r="E15" s="10"/>
      <c r="F15" s="19">
        <f t="shared" ref="F15:G15" si="3">SUM(F9:F14)</f>
        <v>1310.4</v>
      </c>
      <c r="G15" s="20">
        <f t="shared" si="3"/>
        <v>15724.8</v>
      </c>
      <c r="H15" s="3"/>
      <c r="I15" s="3"/>
    </row>
    <row r="16" ht="15.75" customHeight="1">
      <c r="A16" s="26"/>
      <c r="B16" s="27"/>
      <c r="C16" s="27"/>
      <c r="D16" s="27"/>
      <c r="E16" s="27"/>
      <c r="F16" s="27"/>
      <c r="H16" s="3"/>
      <c r="I16" s="3"/>
    </row>
    <row r="17" ht="15.75" customHeight="1">
      <c r="A17" s="28" t="s">
        <v>18</v>
      </c>
      <c r="B17" s="9"/>
      <c r="C17" s="9"/>
      <c r="D17" s="9"/>
      <c r="E17" s="9"/>
      <c r="F17" s="9"/>
      <c r="G17" s="29"/>
      <c r="H17" s="3"/>
      <c r="I17" s="3"/>
    </row>
    <row r="18" ht="15.75" customHeight="1">
      <c r="A18" s="26"/>
      <c r="B18" s="27"/>
      <c r="C18" s="27"/>
      <c r="D18" s="27"/>
      <c r="E18" s="27"/>
      <c r="F18" s="27"/>
      <c r="G18" s="3"/>
      <c r="H18" s="3"/>
      <c r="I18" s="3"/>
    </row>
    <row r="19" ht="15.75" customHeight="1">
      <c r="A19" s="13" t="s">
        <v>19</v>
      </c>
      <c r="B19" s="13" t="s">
        <v>6</v>
      </c>
      <c r="C19" s="13" t="s">
        <v>7</v>
      </c>
      <c r="D19" s="13" t="s">
        <v>8</v>
      </c>
      <c r="E19" s="14" t="s">
        <v>9</v>
      </c>
      <c r="F19" s="13" t="s">
        <v>20</v>
      </c>
      <c r="G19" s="13" t="s">
        <v>20</v>
      </c>
      <c r="H19" s="30" t="s">
        <v>21</v>
      </c>
      <c r="I19" s="30" t="s">
        <v>22</v>
      </c>
    </row>
    <row r="20" ht="15.75" customHeight="1">
      <c r="A20" s="15" t="s">
        <v>11</v>
      </c>
      <c r="B20" s="15" t="s">
        <v>11</v>
      </c>
      <c r="C20" s="15" t="s">
        <v>11</v>
      </c>
      <c r="D20" s="16" t="s">
        <v>0</v>
      </c>
      <c r="E20" s="16" t="s">
        <v>0</v>
      </c>
      <c r="F20" s="16" t="s">
        <v>12</v>
      </c>
      <c r="G20" s="16" t="s">
        <v>13</v>
      </c>
      <c r="H20" s="31" t="s">
        <v>23</v>
      </c>
      <c r="I20" s="16" t="s">
        <v>24</v>
      </c>
    </row>
    <row r="21" ht="15.75" customHeight="1">
      <c r="A21" s="17" t="s">
        <v>14</v>
      </c>
      <c r="B21" s="18">
        <v>14.0</v>
      </c>
      <c r="C21" s="18">
        <v>100.0</v>
      </c>
      <c r="D21" s="32">
        <f t="shared" ref="D21:E21" si="4">D9</f>
        <v>24</v>
      </c>
      <c r="E21" s="32">
        <f t="shared" si="4"/>
        <v>7</v>
      </c>
      <c r="F21" s="33">
        <f t="shared" ref="F21:F26" si="6">G21/12</f>
        <v>1019.2</v>
      </c>
      <c r="G21" s="34">
        <f t="shared" ref="G21:G26" si="7">B21*C21*D21*E21*52/1000</f>
        <v>12230.4</v>
      </c>
      <c r="H21" s="35">
        <v>27.9</v>
      </c>
      <c r="I21" s="36">
        <f t="shared" ref="I21:I26" si="8">C21*H21</f>
        <v>2790</v>
      </c>
    </row>
    <row r="22" ht="15.75" customHeight="1">
      <c r="A22" s="21" t="s">
        <v>25</v>
      </c>
      <c r="B22" s="18">
        <v>0.0</v>
      </c>
      <c r="C22" s="18">
        <v>0.0</v>
      </c>
      <c r="D22" s="32">
        <f t="shared" ref="D22:E22" si="5">D10</f>
        <v>0</v>
      </c>
      <c r="E22" s="32">
        <f t="shared" si="5"/>
        <v>0</v>
      </c>
      <c r="F22" s="33">
        <f t="shared" si="6"/>
        <v>0</v>
      </c>
      <c r="G22" s="34">
        <f t="shared" si="7"/>
        <v>0</v>
      </c>
      <c r="H22" s="37"/>
      <c r="I22" s="36">
        <f t="shared" si="8"/>
        <v>0</v>
      </c>
    </row>
    <row r="23" ht="15.75" customHeight="1">
      <c r="A23" s="21" t="s">
        <v>26</v>
      </c>
      <c r="B23" s="18">
        <v>0.0</v>
      </c>
      <c r="C23" s="18">
        <v>0.0</v>
      </c>
      <c r="D23" s="32">
        <f t="shared" ref="D23:E23" si="9">D11</f>
        <v>0</v>
      </c>
      <c r="E23" s="32">
        <f t="shared" si="9"/>
        <v>0</v>
      </c>
      <c r="F23" s="33">
        <f t="shared" si="6"/>
        <v>0</v>
      </c>
      <c r="G23" s="34">
        <f t="shared" si="7"/>
        <v>0</v>
      </c>
      <c r="H23" s="37"/>
      <c r="I23" s="36">
        <f t="shared" si="8"/>
        <v>0</v>
      </c>
    </row>
    <row r="24" ht="15.75" customHeight="1">
      <c r="A24" s="21"/>
      <c r="B24" s="38"/>
      <c r="C24" s="38"/>
      <c r="D24" s="32">
        <f t="shared" ref="D24:E24" si="10">D12</f>
        <v>0</v>
      </c>
      <c r="E24" s="32">
        <f t="shared" si="10"/>
        <v>0</v>
      </c>
      <c r="F24" s="33">
        <f t="shared" si="6"/>
        <v>0</v>
      </c>
      <c r="G24" s="34">
        <f t="shared" si="7"/>
        <v>0</v>
      </c>
      <c r="H24" s="37"/>
      <c r="I24" s="36">
        <f t="shared" si="8"/>
        <v>0</v>
      </c>
    </row>
    <row r="25" ht="15.75" customHeight="1">
      <c r="A25" s="21"/>
      <c r="B25" s="39"/>
      <c r="C25" s="38"/>
      <c r="D25" s="32">
        <f t="shared" ref="D25:E25" si="11">D13</f>
        <v>0</v>
      </c>
      <c r="E25" s="32">
        <f t="shared" si="11"/>
        <v>0</v>
      </c>
      <c r="F25" s="33">
        <f t="shared" si="6"/>
        <v>0</v>
      </c>
      <c r="G25" s="34">
        <f t="shared" si="7"/>
        <v>0</v>
      </c>
      <c r="H25" s="37"/>
      <c r="I25" s="36">
        <f t="shared" si="8"/>
        <v>0</v>
      </c>
    </row>
    <row r="26" ht="15.75" customHeight="1">
      <c r="A26" s="21"/>
      <c r="B26" s="39"/>
      <c r="C26" s="38"/>
      <c r="D26" s="32">
        <f t="shared" ref="D26:E26" si="12">D14</f>
        <v>0</v>
      </c>
      <c r="E26" s="32">
        <f t="shared" si="12"/>
        <v>0</v>
      </c>
      <c r="F26" s="33">
        <f t="shared" si="6"/>
        <v>0</v>
      </c>
      <c r="G26" s="34">
        <f t="shared" si="7"/>
        <v>0</v>
      </c>
      <c r="H26" s="37"/>
      <c r="I26" s="36">
        <f t="shared" si="8"/>
        <v>0</v>
      </c>
    </row>
    <row r="27" ht="15.75" customHeight="1">
      <c r="A27" s="13" t="s">
        <v>17</v>
      </c>
      <c r="B27" s="40"/>
      <c r="C27" s="24">
        <f>SUM(C21:C24)</f>
        <v>100</v>
      </c>
      <c r="D27" s="25"/>
      <c r="E27" s="10"/>
      <c r="F27" s="33">
        <f t="shared" ref="F27:G27" si="13">SUM(F21:F24)</f>
        <v>1019.2</v>
      </c>
      <c r="G27" s="34">
        <f t="shared" si="13"/>
        <v>12230.4</v>
      </c>
      <c r="H27" s="41"/>
      <c r="I27" s="42">
        <f>SUM(I21:I26)</f>
        <v>2790</v>
      </c>
    </row>
    <row r="28" ht="15.75" customHeight="1">
      <c r="G28" s="3"/>
      <c r="H28" s="3"/>
      <c r="I28" s="3"/>
    </row>
    <row r="29" ht="24.0" customHeight="1">
      <c r="A29" s="43" t="s">
        <v>27</v>
      </c>
      <c r="B29" s="10"/>
      <c r="C29" s="44">
        <v>1.0</v>
      </c>
      <c r="D29" s="3"/>
      <c r="E29" s="3"/>
      <c r="F29" s="3"/>
      <c r="G29" s="3"/>
    </row>
    <row r="30" ht="9.0" customHeight="1">
      <c r="A30" s="45"/>
      <c r="B30" s="45"/>
      <c r="C30" s="45"/>
      <c r="D30" s="45"/>
      <c r="E30" s="46"/>
      <c r="F30" s="45"/>
      <c r="G30" s="3"/>
      <c r="H30" s="3"/>
      <c r="I30" s="3"/>
    </row>
    <row r="31" ht="15.75" customHeight="1">
      <c r="A31" s="47"/>
      <c r="B31" s="48"/>
      <c r="C31" s="49" t="s">
        <v>28</v>
      </c>
      <c r="D31" s="50" t="s">
        <v>0</v>
      </c>
      <c r="E31" s="51" t="s">
        <v>29</v>
      </c>
      <c r="F31" s="51" t="s">
        <v>30</v>
      </c>
      <c r="G31" s="52" t="s">
        <v>31</v>
      </c>
      <c r="H31" s="53"/>
      <c r="I31" s="53"/>
      <c r="J31" s="54"/>
      <c r="K31" s="54"/>
    </row>
    <row r="32" ht="15.75" customHeight="1">
      <c r="A32" s="55" t="s">
        <v>32</v>
      </c>
      <c r="B32" s="10"/>
      <c r="C32" s="56">
        <f>F15*C29</f>
        <v>1310.4</v>
      </c>
      <c r="D32" s="57" t="s">
        <v>0</v>
      </c>
      <c r="E32" s="58">
        <f>F27*C29</f>
        <v>1019.2</v>
      </c>
      <c r="F32" s="59">
        <f t="shared" ref="F32:F34" si="14">C32-E32</f>
        <v>291.2</v>
      </c>
      <c r="G32" s="60" t="s">
        <v>0</v>
      </c>
    </row>
    <row r="33" ht="15.75" customHeight="1">
      <c r="A33" s="55" t="s">
        <v>33</v>
      </c>
      <c r="B33" s="10"/>
      <c r="C33" s="56">
        <f>G15*C29</f>
        <v>15724.8</v>
      </c>
      <c r="D33" s="57" t="s">
        <v>0</v>
      </c>
      <c r="E33" s="58">
        <f>G27*C29</f>
        <v>12230.4</v>
      </c>
      <c r="F33" s="61">
        <f t="shared" si="14"/>
        <v>3494.4</v>
      </c>
      <c r="G33" s="62" t="s">
        <v>0</v>
      </c>
    </row>
    <row r="34" ht="15.75" customHeight="1">
      <c r="A34" s="55" t="s">
        <v>34</v>
      </c>
      <c r="B34" s="29"/>
      <c r="C34" s="56">
        <f>C33*3</f>
        <v>47174.4</v>
      </c>
      <c r="D34" s="57" t="s">
        <v>0</v>
      </c>
      <c r="E34" s="58">
        <f>E33*3</f>
        <v>36691.2</v>
      </c>
      <c r="F34" s="59">
        <f t="shared" si="14"/>
        <v>10483.2</v>
      </c>
      <c r="G34" s="63">
        <f>F34/2</f>
        <v>5241.6</v>
      </c>
      <c r="H34" s="64" t="s">
        <v>35</v>
      </c>
      <c r="I34" s="63">
        <f>G34/36</f>
        <v>145.6</v>
      </c>
    </row>
    <row r="35" ht="43.5" customHeight="1">
      <c r="A35" s="65" t="s">
        <v>36</v>
      </c>
      <c r="B35" s="10"/>
      <c r="C35" s="66">
        <f>C34-E34</f>
        <v>10483.2</v>
      </c>
      <c r="D35" s="9"/>
      <c r="E35" s="9"/>
      <c r="F35" s="9"/>
      <c r="G35" s="10"/>
    </row>
    <row r="36" ht="15.75" customHeight="1"/>
    <row r="37" ht="15.75" customHeight="1"/>
    <row r="38" ht="15.75" customHeight="1">
      <c r="A38" s="67" t="s">
        <v>37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18">
    <mergeCell ref="A1:F1"/>
    <mergeCell ref="B2:G2"/>
    <mergeCell ref="C3:D3"/>
    <mergeCell ref="C4:D4"/>
    <mergeCell ref="A5:G5"/>
    <mergeCell ref="C6:D6"/>
    <mergeCell ref="D15:E15"/>
    <mergeCell ref="A33:B33"/>
    <mergeCell ref="A34:B34"/>
    <mergeCell ref="A35:B35"/>
    <mergeCell ref="C35:G35"/>
    <mergeCell ref="A16:F16"/>
    <mergeCell ref="A17:G17"/>
    <mergeCell ref="A18:F18"/>
    <mergeCell ref="D27:E27"/>
    <mergeCell ref="A29:B29"/>
    <mergeCell ref="A31:B31"/>
    <mergeCell ref="A32:B32"/>
  </mergeCells>
  <dataValidations>
    <dataValidation type="list" allowBlank="1" showErrorMessage="1" sqref="D9:D14">
      <formula1>"24,16,8,0"</formula1>
    </dataValidation>
  </dataValidations>
  <printOptions horizontalCentered="1"/>
  <pageMargins bottom="0.75" footer="0.0" header="0.0" left="0.7" right="0.7" top="0.75"/>
  <pageSetup paperSize="9" orientation="landscape" pageOrder="overThenDown"/>
  <headerFooter>
    <oddFooter>&amp;CLEDING.EU Sp. z o.o. ul. Kijowska 44 85-703 Bydgoszcz www.leding.eu</oddFooter>
  </headerFooter>
  <drawing r:id="rId1"/>
</worksheet>
</file>